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_xlnm.Print_Area" localSheetId="0">Hoja1!$A$1:$W$28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I6" i="1"/>
  <c r="H6" i="1"/>
  <c r="G6" i="1"/>
  <c r="F6" i="1"/>
  <c r="I5" i="1"/>
  <c r="I22" i="1" s="1"/>
  <c r="H5" i="1"/>
  <c r="H22" i="1" s="1"/>
  <c r="G5" i="1"/>
  <c r="G22" i="1" s="1"/>
  <c r="F5" i="1"/>
  <c r="F22" i="1" s="1"/>
</calcChain>
</file>

<file path=xl/sharedStrings.xml><?xml version="1.0" encoding="utf-8"?>
<sst xmlns="http://schemas.openxmlformats.org/spreadsheetml/2006/main" count="251" uniqueCount="147">
  <si>
    <t>UNIVERSIDAD POLITÉCNICA DE JUVENTINO ROSAS
INDICADORES DE RESULTADOS
DEL 1 DE ENERO AL 30 DE JUNIO DE 2019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</si>
  <si>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</si>
  <si>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</si>
  <si>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</si>
  <si>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</si>
  <si>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</si>
  <si>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</si>
  <si>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</si>
  <si>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</si>
  <si>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</si>
  <si>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</si>
  <si>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</si>
  <si>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</si>
  <si>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</si>
  <si>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</si>
  <si>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</si>
  <si>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</si>
  <si>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</si>
  <si>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</si>
  <si>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</si>
  <si>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</si>
  <si>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</si>
  <si>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</si>
  <si>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</si>
  <si>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</si>
  <si>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</si>
  <si>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</si>
  <si>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</si>
  <si>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</si>
  <si>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I</t>
  </si>
  <si>
    <t>G1101</t>
  </si>
  <si>
    <t>ADMINISTRACION DE LO</t>
  </si>
  <si>
    <t>2.5.3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</si>
  <si>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</si>
  <si>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</si>
  <si>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</si>
  <si>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</si>
  <si>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indicadores.</t>
  </si>
  <si>
    <t>-</t>
  </si>
  <si>
    <t>Indicadores alcanzados/indicadores programados.</t>
  </si>
  <si>
    <t>NA</t>
  </si>
  <si>
    <t>Indicadores institucionales con avance.</t>
  </si>
  <si>
    <t>G1143</t>
  </si>
  <si>
    <t>OPERACIÓN DEL MODELO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</si>
  <si>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</si>
  <si>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</si>
  <si>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</si>
  <si>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</si>
  <si>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G2085</t>
  </si>
  <si>
    <t>DIRECCIÓN ESTRATÉGICA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</si>
  <si>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</si>
  <si>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</si>
  <si>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</si>
  <si>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Recurso financiero.</t>
  </si>
  <si>
    <t>P0755</t>
  </si>
  <si>
    <t>ADMINISTRACIÓN  E IM</t>
  </si>
  <si>
    <t>SI</t>
  </si>
  <si>
    <t>Servicios educativos ofertados. UPJR</t>
  </si>
  <si>
    <t>Analizar el mercado laboral de cada programa educativo, la demanda potencial de alumnos, las perspectivas económicas y sociales de la región para determinar la pertinencia de los programas ofertados y que el estudiante reciba servicios educativos acordes a las necesidades del entorno.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</si>
  <si>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</si>
  <si>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</si>
  <si>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</si>
  <si>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</si>
  <si>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P0756</t>
  </si>
  <si>
    <t>APLICACIÓN DE PLANES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</si>
  <si>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</si>
  <si>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</si>
  <si>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</si>
  <si>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</si>
  <si>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</si>
  <si>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P0757</t>
  </si>
  <si>
    <t>APOYOS PARA LA PROFE</t>
  </si>
  <si>
    <t>C.Los cuerpos académicos y directivos de las instituciones públicas de educación media superior y superior son capacitados, actualizados y profesionalizados. UPJR</t>
  </si>
  <si>
    <t>El personal académico y directivo es capacitado de acuerdo a los resultados de las evaluaciones cuatrimestrales, los indicadores educativos obtenidos y las demandas del entorno, con la finalidad de fortalecer sus herramientas profesionales y pedagógicas, que se verán reflejadas en la mejora de la calidad del servicio ofrecido a los alumnos.</t>
  </si>
  <si>
    <t>Expediente de cursos de capacitación impartidos.</t>
  </si>
  <si>
    <t>Expedientes integrados/expedientes programados</t>
  </si>
  <si>
    <t>Expedientes.</t>
  </si>
  <si>
    <t>P0758</t>
  </si>
  <si>
    <t>CURSOS Y EVENTOS DE</t>
  </si>
  <si>
    <t>D. Cursos, actividades y talleres para el desarrollo complementario de los alumnos impartidos. UPJR</t>
  </si>
  <si>
    <t>Organización de actividades culturales y deportivas para los alumnos de la UPJR, así como participación en proyectos emprendedores, conferencias y talleres con la finalidad de fortalecer su formación integral.</t>
  </si>
  <si>
    <t>Programa de actividades culturales, deportivas  para los alumnos de la UPJR.</t>
  </si>
  <si>
    <t>Programas ejecutados/programas previstos de ejecutar</t>
  </si>
  <si>
    <t>Programa.</t>
  </si>
  <si>
    <t>P0759</t>
  </si>
  <si>
    <t>GESTIÓN DE CERTIFICA</t>
  </si>
  <si>
    <t>B. Programas, procesos y/o planteles de instituciones de educación media superior y superior, certificados. UPJR</t>
  </si>
  <si>
    <t>Dar continuidad a la certificación de los procesos que atienden la satisfacción del alumno, de acuerdo a la norma Iso 9001:2008, así como a la acreditación de los programas académicos, con el objetivo de ofrecer un servicio educativo de calidad.</t>
  </si>
  <si>
    <t>Expediente técnico de auditoría al SGC de la UPJR.</t>
  </si>
  <si>
    <t>Expediente integrado/expediente programado</t>
  </si>
  <si>
    <t>Expediente.</t>
  </si>
  <si>
    <t>P0760</t>
  </si>
  <si>
    <t>FORTALECIMIENTO DE L</t>
  </si>
  <si>
    <t>F. Programa de aprendizaje para el liderazgo y emprendedurismo ofertado en Educación Superior. UPJR</t>
  </si>
  <si>
    <t>Programa de emprendedurismo, cursos de capacitación para emprendedores y fortalecimiento de los proyectos integradores con la finalidad de desarrollar competencias transversales en los estudiantes de la UPJR.</t>
  </si>
  <si>
    <t>Cursos de capacitación para jóvenes emprendedores.</t>
  </si>
  <si>
    <t>Cursos impartidos/cursos programados</t>
  </si>
  <si>
    <t>Constancias de cursos.</t>
  </si>
  <si>
    <t>P0761</t>
  </si>
  <si>
    <t>MANTENIMIENTO DE LA</t>
  </si>
  <si>
    <t>B. Infraestructura educativa consolidada. UPJR</t>
  </si>
  <si>
    <t>Realización del mantenimiento correctivo y preventivo en los edificios y equipos, así como al parque vehicular de la UPJR, con la finalidad de ofrecer un servicio de calidad a los estudiantes.</t>
  </si>
  <si>
    <t>Expediente técnico del diagnóstico del mantenimiento.</t>
  </si>
  <si>
    <t>P0762</t>
  </si>
  <si>
    <t>OPER. OTORG BECAS AP</t>
  </si>
  <si>
    <t>C. Becas y apoyos otorgados a estudiantes de educación media superior y superior UPJR</t>
  </si>
  <si>
    <t>Publicación de convocatorias de becas, evaluación de candidatos, identificación de alumnos con necesidades económicas, asignación y seguimiento de beneficiarios en la población estudiantil de la UPJR con la finalidad de promover la permanencia y aprobación de los alumnos.</t>
  </si>
  <si>
    <t>Expediente técnico de becas otorgadas.</t>
  </si>
  <si>
    <t>P0763</t>
  </si>
  <si>
    <t>OPERACIÓN DE SERVICI</t>
  </si>
  <si>
    <t>A. Vinculación con el entorno operando. UPJR</t>
  </si>
  <si>
    <t>Establecer convenios y/o contactos formales de colaboración para servicio social, estancias y estadías de los estudiantes de la UPJR, así como establecer convenios para cursos de capacitación a empresas o de colaboración con instituciones.</t>
  </si>
  <si>
    <t>Cursos a empresas externas</t>
  </si>
  <si>
    <t>Cursos impartidos.</t>
  </si>
  <si>
    <t>P0764</t>
  </si>
  <si>
    <t>OPERACIÓN DE UN SIST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</si>
  <si>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</si>
  <si>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</si>
  <si>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</si>
  <si>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</si>
  <si>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P2037</t>
  </si>
  <si>
    <t>EVALUACIÓN DE FACTIBILAD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</si>
  <si>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</si>
  <si>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</si>
  <si>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</si>
  <si>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</si>
  <si>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</si>
  <si>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P3014</t>
  </si>
  <si>
    <t>CERTIFICACIÓN COMPETENCIAS OCUPACIONALES UPJR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</si>
  <si>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</si>
  <si>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</si>
  <si>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</si>
  <si>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</si>
  <si>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P3015</t>
  </si>
  <si>
    <t>VOCACIONAMIENTO CINETIFICO Y TECNOLÓGICO UPJR</t>
  </si>
  <si>
    <t>La UPJR define estrategias y acciones para promover las vocaciones científicas y tecnológicas en la población en general.</t>
  </si>
  <si>
    <t>Estrategias de difusión de la ciencia y tecnología.</t>
  </si>
  <si>
    <t>Estrategias ejecutadas/estrategias programadas</t>
  </si>
  <si>
    <t>Estrategias.</t>
  </si>
  <si>
    <t>K</t>
  </si>
  <si>
    <t>Q0574</t>
  </si>
  <si>
    <t>INFRAESTRUCTURA DE L</t>
  </si>
  <si>
    <t>Adquisición e instalación de equipo especializado en los laboratorios de la institución (para los programas educativos Ingeniería en Plásticos y Financiera).</t>
  </si>
  <si>
    <t>Equipamiento de espacios para impartir el servicio educativo.</t>
  </si>
  <si>
    <t>Equipamiento adquirido e instalado/equipamiento programado</t>
  </si>
  <si>
    <t>Equipamiento.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</si>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</sst>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0" fontId="0" fillId="0" borderId="0" xfId="0" applyFont="1"/>
    <xf numFmtId="0" fontId="2" fillId="2" borderId="4" xfId="0" applyFont="1" applyFill="1" applyBorder="1" applyAlignment="1">
      <alignment horizontal="centerContinuous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2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9" fontId="3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 wrapText="1"/>
    </xf>
    <xf numFmtId="0" fontId="3" fillId="0" borderId="0" xfId="0" applyFont="1" applyProtection="1"/>
    <xf numFmtId="0" fontId="0" fillId="0" borderId="0" xfId="0" applyFont="1" applyProtection="1"/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9" fontId="3" fillId="0" borderId="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center" wrapText="1"/>
    </xf>
    <xf numFmtId="0" fontId="4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0" fontId="3" fillId="0" borderId="6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center" vertical="top"/>
    </xf>
    <xf numFmtId="4" fontId="3" fillId="0" borderId="11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Protection="1">
      <protection locked="0"/>
    </xf>
    <xf numFmtId="0" fontId="3" fillId="0" borderId="10" xfId="0" applyFont="1" applyBorder="1" applyProtection="1"/>
    <xf numFmtId="0" fontId="0" fillId="0" borderId="12" xfId="0" applyFont="1" applyBorder="1" applyAlignment="1" applyProtection="1">
      <alignment horizontal="center" vertical="top"/>
    </xf>
    <xf numFmtId="0" fontId="0" fillId="0" borderId="13" xfId="0" applyFont="1" applyBorder="1" applyAlignment="1" applyProtection="1">
      <alignment horizontal="center" vertical="top"/>
      <protection locked="0"/>
    </xf>
    <xf numFmtId="0" fontId="0" fillId="0" borderId="13" xfId="0" applyFont="1" applyBorder="1" applyAlignment="1">
      <alignment horizontal="center" vertical="top"/>
    </xf>
    <xf numFmtId="0" fontId="0" fillId="0" borderId="13" xfId="0" applyFont="1" applyBorder="1" applyProtection="1"/>
    <xf numFmtId="0" fontId="0" fillId="0" borderId="13" xfId="0" applyFont="1" applyBorder="1" applyAlignment="1" applyProtection="1">
      <alignment horizontal="justify" vertical="top" wrapText="1"/>
      <protection locked="0"/>
    </xf>
    <xf numFmtId="0" fontId="0" fillId="0" borderId="13" xfId="0" applyFont="1" applyBorder="1" applyProtection="1">
      <protection locked="0"/>
    </xf>
    <xf numFmtId="0" fontId="0" fillId="0" borderId="14" xfId="0" applyFont="1" applyBorder="1" applyProtection="1"/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0" fillId="0" borderId="0" xfId="0" applyFont="1" applyProtection="1">
      <protection locked="0"/>
    </xf>
    <xf numFmtId="0" fontId="3" fillId="3" borderId="0" xfId="0" applyFont="1" applyFill="1"/>
  </cellXfs>
  <cellStyles count="3">
    <cellStyle name="Normal" xfId="0" builtinId="0"/>
    <cellStyle name="Normal 2 2" xfId="1"/>
    <cellStyle name="Normal_141008Reportes Cuadros Institucionales-sectorialesAD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Estados%20Financieros%202019/06.Edos.Fros%20junio%202019/Estados%20Fros%20y%20Pptales%20UPJR_%20jun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Inf Adicional"/>
      <sheetName val="Balanz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6052611.3499999996</v>
          </cell>
          <cell r="G9">
            <v>8756793.9199999999</v>
          </cell>
          <cell r="H9">
            <v>2955276.96</v>
          </cell>
        </row>
        <row r="10">
          <cell r="F10">
            <v>403046.38</v>
          </cell>
          <cell r="G10">
            <v>558534.12</v>
          </cell>
          <cell r="H10">
            <v>166213.31</v>
          </cell>
        </row>
        <row r="11">
          <cell r="F11">
            <v>1584799.13</v>
          </cell>
          <cell r="G11">
            <v>1884854.8</v>
          </cell>
          <cell r="H11">
            <v>732232.98</v>
          </cell>
        </row>
        <row r="12">
          <cell r="F12">
            <v>24658670.859999999</v>
          </cell>
          <cell r="G12">
            <v>32578741.079999998</v>
          </cell>
          <cell r="H12">
            <v>16319472.439999999</v>
          </cell>
        </row>
        <row r="13">
          <cell r="F13">
            <v>541975.19999999995</v>
          </cell>
          <cell r="G13">
            <v>772173.47</v>
          </cell>
          <cell r="H13">
            <v>276624.34000000003</v>
          </cell>
        </row>
        <row r="14">
          <cell r="F14">
            <v>96730.66</v>
          </cell>
          <cell r="G14">
            <v>379808.58</v>
          </cell>
          <cell r="H14">
            <v>58696.67</v>
          </cell>
        </row>
        <row r="15">
          <cell r="F15">
            <v>242013.3</v>
          </cell>
          <cell r="G15">
            <v>397525.56</v>
          </cell>
          <cell r="H15">
            <v>91448.639999999999</v>
          </cell>
        </row>
        <row r="16">
          <cell r="F16">
            <v>0</v>
          </cell>
          <cell r="G16">
            <v>123226.6</v>
          </cell>
          <cell r="H16">
            <v>90485.5</v>
          </cell>
        </row>
        <row r="17">
          <cell r="F17">
            <v>418067.27</v>
          </cell>
          <cell r="G17">
            <v>592475.37</v>
          </cell>
          <cell r="H17">
            <v>200905.45</v>
          </cell>
        </row>
        <row r="18">
          <cell r="F18">
            <v>2950618.26</v>
          </cell>
          <cell r="G18">
            <v>5096374.42</v>
          </cell>
          <cell r="H18">
            <v>2073498.57</v>
          </cell>
        </row>
        <row r="19">
          <cell r="F19">
            <v>283500</v>
          </cell>
          <cell r="G19">
            <v>283500</v>
          </cell>
          <cell r="H19">
            <v>108000</v>
          </cell>
        </row>
        <row r="20">
          <cell r="F20">
            <v>1458074.58</v>
          </cell>
          <cell r="G20">
            <v>2754088.95</v>
          </cell>
          <cell r="H20">
            <v>1148228.47</v>
          </cell>
        </row>
        <row r="21">
          <cell r="F21">
            <v>4000</v>
          </cell>
          <cell r="G21">
            <v>124698.72</v>
          </cell>
          <cell r="H21">
            <v>80857.8</v>
          </cell>
        </row>
        <row r="22">
          <cell r="F22">
            <v>25500</v>
          </cell>
          <cell r="G22">
            <v>50500</v>
          </cell>
          <cell r="H22">
            <v>4586.34</v>
          </cell>
        </row>
        <row r="23">
          <cell r="G23">
            <v>52500</v>
          </cell>
          <cell r="H23">
            <v>45563</v>
          </cell>
        </row>
        <row r="24">
          <cell r="G24">
            <v>1002915.35</v>
          </cell>
          <cell r="H24">
            <v>744623.1</v>
          </cell>
        </row>
        <row r="25">
          <cell r="F25">
            <v>0</v>
          </cell>
          <cell r="G25">
            <v>35312737.950000003</v>
          </cell>
          <cell r="H25">
            <v>4404202.55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workbookViewId="0">
      <selection activeCell="D6" sqref="D6"/>
    </sheetView>
  </sheetViews>
  <sheetFormatPr baseColWidth="10" defaultColWidth="9.33203125" defaultRowHeight="14.4" x14ac:dyDescent="0.3"/>
  <cols>
    <col min="1" max="1" width="11" style="35" customWidth="1"/>
    <col min="2" max="2" width="12.33203125" style="72" customWidth="1"/>
    <col min="3" max="3" width="24.88671875" style="72" customWidth="1"/>
    <col min="4" max="4" width="12.44140625" style="72" customWidth="1"/>
    <col min="5" max="5" width="9.77734375" style="72" customWidth="1"/>
    <col min="6" max="10" width="11.33203125" style="72" customWidth="1"/>
    <col min="11" max="11" width="7.44140625" style="72" customWidth="1"/>
    <col min="12" max="12" width="14.109375" style="72" customWidth="1"/>
    <col min="13" max="13" width="38" style="72" customWidth="1"/>
    <col min="14" max="14" width="14" style="72" customWidth="1"/>
    <col min="15" max="15" width="11" style="72" customWidth="1"/>
    <col min="16" max="16" width="18.109375" style="72" customWidth="1"/>
    <col min="17" max="17" width="8.77734375" style="72" customWidth="1"/>
    <col min="18" max="20" width="9.33203125" style="72"/>
    <col min="21" max="21" width="9.44140625" style="72" customWidth="1"/>
    <col min="22" max="22" width="10.44140625" style="72" customWidth="1"/>
    <col min="23" max="23" width="10.21875" style="35" customWidth="1"/>
    <col min="24" max="16384" width="9.33203125" style="35"/>
  </cols>
  <sheetData>
    <row r="1" spans="1:24" s="4" customFormat="1" ht="30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s="4" customFormat="1" ht="30.6" customHeight="1" x14ac:dyDescent="0.3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7" t="s">
        <v>3</v>
      </c>
      <c r="L2" s="7"/>
      <c r="M2" s="7"/>
      <c r="N2" s="8" t="s">
        <v>4</v>
      </c>
      <c r="O2" s="8"/>
      <c r="P2" s="9"/>
      <c r="Q2" s="8"/>
      <c r="R2" s="8"/>
      <c r="S2" s="8"/>
      <c r="T2" s="8"/>
      <c r="U2" s="10" t="s">
        <v>5</v>
      </c>
      <c r="V2" s="11"/>
      <c r="W2" s="11"/>
    </row>
    <row r="3" spans="1:24" s="4" customFormat="1" ht="91.2" customHeight="1" x14ac:dyDescent="0.3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3" t="s">
        <v>12</v>
      </c>
      <c r="H3" s="13" t="s">
        <v>13</v>
      </c>
      <c r="I3" s="14" t="s">
        <v>14</v>
      </c>
      <c r="J3" s="14" t="s">
        <v>15</v>
      </c>
      <c r="K3" s="12" t="s">
        <v>16</v>
      </c>
      <c r="L3" s="12" t="s">
        <v>17</v>
      </c>
      <c r="M3" s="12" t="s">
        <v>18</v>
      </c>
      <c r="N3" s="14" t="s">
        <v>19</v>
      </c>
      <c r="O3" s="14" t="s">
        <v>20</v>
      </c>
      <c r="P3" s="14" t="s">
        <v>21</v>
      </c>
      <c r="Q3" s="14" t="s">
        <v>22</v>
      </c>
      <c r="R3" s="14" t="s">
        <v>23</v>
      </c>
      <c r="S3" s="14" t="s">
        <v>24</v>
      </c>
      <c r="T3" s="14" t="s">
        <v>25</v>
      </c>
      <c r="U3" s="15" t="s">
        <v>26</v>
      </c>
      <c r="V3" s="14" t="s">
        <v>27</v>
      </c>
      <c r="W3" s="14" t="s">
        <v>28</v>
      </c>
    </row>
    <row r="4" spans="1:24" s="4" customFormat="1" x14ac:dyDescent="0.3">
      <c r="A4" s="16">
        <v>1</v>
      </c>
      <c r="B4" s="17">
        <v>2</v>
      </c>
      <c r="C4" s="16">
        <v>3</v>
      </c>
      <c r="D4" s="18">
        <v>4</v>
      </c>
      <c r="E4" s="16">
        <v>5</v>
      </c>
      <c r="F4" s="19">
        <v>6</v>
      </c>
      <c r="G4" s="19">
        <v>7</v>
      </c>
      <c r="H4" s="19">
        <v>8</v>
      </c>
      <c r="I4" s="20">
        <v>9</v>
      </c>
      <c r="J4" s="20">
        <v>10</v>
      </c>
      <c r="K4" s="16">
        <v>11</v>
      </c>
      <c r="L4" s="16">
        <v>12</v>
      </c>
      <c r="M4" s="16">
        <v>13</v>
      </c>
      <c r="N4" s="20">
        <v>14</v>
      </c>
      <c r="O4" s="20">
        <v>15</v>
      </c>
      <c r="P4" s="20">
        <v>16</v>
      </c>
      <c r="Q4" s="20">
        <v>17</v>
      </c>
      <c r="R4" s="20">
        <v>18</v>
      </c>
      <c r="S4" s="20">
        <v>19</v>
      </c>
      <c r="T4" s="20">
        <v>20</v>
      </c>
      <c r="U4" s="20">
        <v>21</v>
      </c>
      <c r="V4" s="20">
        <v>22</v>
      </c>
      <c r="W4" s="20">
        <v>23</v>
      </c>
    </row>
    <row r="5" spans="1:24" ht="82.2" customHeight="1" x14ac:dyDescent="0.3">
      <c r="A5" s="21" t="s">
        <v>29</v>
      </c>
      <c r="B5" s="22" t="s">
        <v>30</v>
      </c>
      <c r="C5" s="23" t="s">
        <v>31</v>
      </c>
      <c r="D5" s="24" t="s">
        <v>32</v>
      </c>
      <c r="E5" s="25" t="s">
        <v>33</v>
      </c>
      <c r="F5" s="26">
        <f>+[1]PyPI!F9</f>
        <v>6052611.3499999996</v>
      </c>
      <c r="G5" s="26">
        <f>+[1]PyPI!G9</f>
        <v>8756793.9199999999</v>
      </c>
      <c r="H5" s="26">
        <f>+[1]PyPI!H9</f>
        <v>2955276.96</v>
      </c>
      <c r="I5" s="26">
        <f>+H5</f>
        <v>2955276.96</v>
      </c>
      <c r="J5" s="27">
        <v>2955276.96</v>
      </c>
      <c r="K5" s="25" t="s">
        <v>34</v>
      </c>
      <c r="L5" s="28" t="s">
        <v>35</v>
      </c>
      <c r="M5" s="28" t="s">
        <v>36</v>
      </c>
      <c r="N5" s="29" t="s">
        <v>37</v>
      </c>
      <c r="O5" s="30" t="s">
        <v>38</v>
      </c>
      <c r="P5" s="29" t="s">
        <v>39</v>
      </c>
      <c r="Q5" s="31" t="s">
        <v>40</v>
      </c>
      <c r="R5" s="32">
        <v>1</v>
      </c>
      <c r="S5" s="32">
        <v>1</v>
      </c>
      <c r="T5" s="32">
        <v>0.45</v>
      </c>
      <c r="U5" s="25">
        <v>0.35</v>
      </c>
      <c r="V5" s="25">
        <v>17</v>
      </c>
      <c r="W5" s="33" t="s">
        <v>41</v>
      </c>
      <c r="X5" s="34"/>
    </row>
    <row r="6" spans="1:24" ht="88.8" customHeight="1" x14ac:dyDescent="0.3">
      <c r="A6" s="36" t="s">
        <v>29</v>
      </c>
      <c r="B6" s="37" t="s">
        <v>42</v>
      </c>
      <c r="C6" s="38" t="s">
        <v>43</v>
      </c>
      <c r="D6" s="39" t="s">
        <v>32</v>
      </c>
      <c r="E6" s="40" t="s">
        <v>33</v>
      </c>
      <c r="F6" s="41">
        <f>+[1]PyPI!F10</f>
        <v>403046.38</v>
      </c>
      <c r="G6" s="41">
        <f>+[1]PyPI!G10</f>
        <v>558534.12</v>
      </c>
      <c r="H6" s="41">
        <f>+[1]PyPI!H10</f>
        <v>166213.31</v>
      </c>
      <c r="I6" s="41">
        <f t="shared" ref="I6:I21" si="0">+H6</f>
        <v>166213.31</v>
      </c>
      <c r="J6" s="42">
        <v>166213.31</v>
      </c>
      <c r="K6" s="40" t="s">
        <v>34</v>
      </c>
      <c r="L6" s="43" t="s">
        <v>35</v>
      </c>
      <c r="M6" s="43" t="s">
        <v>44</v>
      </c>
      <c r="N6" s="44" t="s">
        <v>45</v>
      </c>
      <c r="O6" s="45" t="s">
        <v>38</v>
      </c>
      <c r="P6" s="44" t="s">
        <v>46</v>
      </c>
      <c r="Q6" s="46" t="s">
        <v>40</v>
      </c>
      <c r="R6" s="47">
        <v>1</v>
      </c>
      <c r="S6" s="47">
        <v>1</v>
      </c>
      <c r="T6" s="47">
        <v>0.5</v>
      </c>
      <c r="U6" s="40">
        <v>0.4</v>
      </c>
      <c r="V6" s="40">
        <v>8</v>
      </c>
      <c r="W6" s="48" t="s">
        <v>47</v>
      </c>
      <c r="X6" s="34"/>
    </row>
    <row r="7" spans="1:24" ht="58.2" customHeight="1" x14ac:dyDescent="0.3">
      <c r="A7" s="36" t="s">
        <v>29</v>
      </c>
      <c r="B7" s="37" t="s">
        <v>48</v>
      </c>
      <c r="C7" s="38" t="s">
        <v>49</v>
      </c>
      <c r="D7" s="39" t="s">
        <v>32</v>
      </c>
      <c r="E7" s="40" t="s">
        <v>33</v>
      </c>
      <c r="F7" s="41">
        <f>+[1]PyPI!F11</f>
        <v>1584799.13</v>
      </c>
      <c r="G7" s="41">
        <f>+[1]PyPI!G11</f>
        <v>1884854.8</v>
      </c>
      <c r="H7" s="41">
        <f>+[1]PyPI!H11</f>
        <v>732232.98</v>
      </c>
      <c r="I7" s="41">
        <f t="shared" si="0"/>
        <v>732232.98</v>
      </c>
      <c r="J7" s="42">
        <v>732232.98</v>
      </c>
      <c r="K7" s="40" t="s">
        <v>34</v>
      </c>
      <c r="L7" s="43" t="s">
        <v>35</v>
      </c>
      <c r="M7" s="43" t="s">
        <v>50</v>
      </c>
      <c r="N7" s="44" t="s">
        <v>51</v>
      </c>
      <c r="O7" s="45" t="s">
        <v>38</v>
      </c>
      <c r="P7" s="44" t="s">
        <v>52</v>
      </c>
      <c r="Q7" s="46" t="s">
        <v>40</v>
      </c>
      <c r="R7" s="47">
        <v>1</v>
      </c>
      <c r="S7" s="47">
        <v>1</v>
      </c>
      <c r="T7" s="40"/>
      <c r="U7" s="40"/>
      <c r="V7" s="40"/>
      <c r="W7" s="48" t="s">
        <v>53</v>
      </c>
      <c r="X7" s="34"/>
    </row>
    <row r="8" spans="1:24" ht="84" customHeight="1" x14ac:dyDescent="0.3">
      <c r="A8" s="36" t="s">
        <v>29</v>
      </c>
      <c r="B8" s="37" t="s">
        <v>54</v>
      </c>
      <c r="C8" s="38" t="s">
        <v>55</v>
      </c>
      <c r="D8" s="39" t="s">
        <v>32</v>
      </c>
      <c r="E8" s="40" t="s">
        <v>33</v>
      </c>
      <c r="F8" s="41">
        <f>+[1]PyPI!F12</f>
        <v>24658670.859999999</v>
      </c>
      <c r="G8" s="41">
        <f>+[1]PyPI!G12</f>
        <v>32578741.079999998</v>
      </c>
      <c r="H8" s="41">
        <f>+[1]PyPI!H12</f>
        <v>16319472.439999999</v>
      </c>
      <c r="I8" s="41">
        <f t="shared" si="0"/>
        <v>16319472.439999999</v>
      </c>
      <c r="J8" s="42">
        <v>16313208.439999999</v>
      </c>
      <c r="K8" s="40" t="s">
        <v>56</v>
      </c>
      <c r="L8" s="43" t="s">
        <v>57</v>
      </c>
      <c r="M8" s="49" t="s">
        <v>58</v>
      </c>
      <c r="N8" s="44" t="s">
        <v>59</v>
      </c>
      <c r="O8" s="50" t="s">
        <v>60</v>
      </c>
      <c r="P8" s="44" t="s">
        <v>61</v>
      </c>
      <c r="Q8" s="46" t="s">
        <v>40</v>
      </c>
      <c r="R8" s="40">
        <v>1</v>
      </c>
      <c r="S8" s="40">
        <v>1</v>
      </c>
      <c r="T8" s="47">
        <v>0.65</v>
      </c>
      <c r="U8" s="40">
        <v>0.55000000000000004</v>
      </c>
      <c r="V8" s="40">
        <v>1</v>
      </c>
      <c r="W8" s="48" t="s">
        <v>62</v>
      </c>
      <c r="X8" s="34"/>
    </row>
    <row r="9" spans="1:24" ht="102" customHeight="1" x14ac:dyDescent="0.3">
      <c r="A9" s="36" t="s">
        <v>29</v>
      </c>
      <c r="B9" s="37" t="s">
        <v>63</v>
      </c>
      <c r="C9" s="38" t="s">
        <v>64</v>
      </c>
      <c r="D9" s="39" t="s">
        <v>32</v>
      </c>
      <c r="E9" s="40" t="s">
        <v>33</v>
      </c>
      <c r="F9" s="41">
        <f>+[1]PyPI!F13</f>
        <v>541975.19999999995</v>
      </c>
      <c r="G9" s="41">
        <f>+[1]PyPI!G13</f>
        <v>772173.47</v>
      </c>
      <c r="H9" s="41">
        <f>+[1]PyPI!H13</f>
        <v>276624.34000000003</v>
      </c>
      <c r="I9" s="41">
        <f t="shared" si="0"/>
        <v>276624.34000000003</v>
      </c>
      <c r="J9" s="42">
        <v>276624.34000000003</v>
      </c>
      <c r="K9" s="40" t="s">
        <v>56</v>
      </c>
      <c r="L9" s="43" t="s">
        <v>65</v>
      </c>
      <c r="M9" s="43" t="s">
        <v>66</v>
      </c>
      <c r="N9" s="44" t="s">
        <v>67</v>
      </c>
      <c r="O9" s="50" t="s">
        <v>60</v>
      </c>
      <c r="P9" s="44" t="s">
        <v>68</v>
      </c>
      <c r="Q9" s="46" t="s">
        <v>40</v>
      </c>
      <c r="R9" s="40">
        <v>3</v>
      </c>
      <c r="S9" s="40">
        <v>3</v>
      </c>
      <c r="T9" s="47">
        <v>0.66</v>
      </c>
      <c r="U9" s="40">
        <v>0.33</v>
      </c>
      <c r="V9" s="40">
        <v>3</v>
      </c>
      <c r="W9" s="48" t="s">
        <v>69</v>
      </c>
      <c r="X9" s="34"/>
    </row>
    <row r="10" spans="1:24" ht="126" customHeight="1" x14ac:dyDescent="0.3">
      <c r="A10" s="36" t="s">
        <v>29</v>
      </c>
      <c r="B10" s="37" t="s">
        <v>70</v>
      </c>
      <c r="C10" s="38" t="s">
        <v>71</v>
      </c>
      <c r="D10" s="39" t="s">
        <v>32</v>
      </c>
      <c r="E10" s="40" t="s">
        <v>33</v>
      </c>
      <c r="F10" s="41">
        <f>+[1]PyPI!F14</f>
        <v>96730.66</v>
      </c>
      <c r="G10" s="41">
        <f>+[1]PyPI!G14</f>
        <v>379808.58</v>
      </c>
      <c r="H10" s="41">
        <f>+[1]PyPI!H14</f>
        <v>58696.67</v>
      </c>
      <c r="I10" s="41">
        <f t="shared" si="0"/>
        <v>58696.67</v>
      </c>
      <c r="J10" s="42">
        <v>58696.67</v>
      </c>
      <c r="K10" s="40" t="s">
        <v>56</v>
      </c>
      <c r="L10" s="43" t="s">
        <v>72</v>
      </c>
      <c r="M10" s="43" t="s">
        <v>73</v>
      </c>
      <c r="N10" s="44" t="s">
        <v>74</v>
      </c>
      <c r="O10" s="50" t="s">
        <v>60</v>
      </c>
      <c r="P10" s="44" t="s">
        <v>75</v>
      </c>
      <c r="Q10" s="46" t="s">
        <v>40</v>
      </c>
      <c r="R10" s="40">
        <v>1</v>
      </c>
      <c r="S10" s="40">
        <v>1</v>
      </c>
      <c r="T10" s="47">
        <v>0.35</v>
      </c>
      <c r="U10" s="40">
        <v>0.35</v>
      </c>
      <c r="V10" s="40">
        <v>1</v>
      </c>
      <c r="W10" s="48" t="s">
        <v>76</v>
      </c>
      <c r="X10" s="34"/>
    </row>
    <row r="11" spans="1:24" ht="78.599999999999994" customHeight="1" x14ac:dyDescent="0.3">
      <c r="A11" s="36" t="s">
        <v>29</v>
      </c>
      <c r="B11" s="37" t="s">
        <v>77</v>
      </c>
      <c r="C11" s="38" t="s">
        <v>78</v>
      </c>
      <c r="D11" s="39" t="s">
        <v>32</v>
      </c>
      <c r="E11" s="40" t="s">
        <v>33</v>
      </c>
      <c r="F11" s="41">
        <f>+[1]PyPI!F15</f>
        <v>242013.3</v>
      </c>
      <c r="G11" s="41">
        <f>+[1]PyPI!G15</f>
        <v>397525.56</v>
      </c>
      <c r="H11" s="41">
        <f>+[1]PyPI!H15</f>
        <v>91448.639999999999</v>
      </c>
      <c r="I11" s="41">
        <f t="shared" si="0"/>
        <v>91448.639999999999</v>
      </c>
      <c r="J11" s="42">
        <v>91448.639999999999</v>
      </c>
      <c r="K11" s="40" t="s">
        <v>56</v>
      </c>
      <c r="L11" s="43" t="s">
        <v>79</v>
      </c>
      <c r="M11" s="43" t="s">
        <v>80</v>
      </c>
      <c r="N11" s="44" t="s">
        <v>81</v>
      </c>
      <c r="O11" s="50" t="s">
        <v>60</v>
      </c>
      <c r="P11" s="44" t="s">
        <v>82</v>
      </c>
      <c r="Q11" s="46" t="s">
        <v>40</v>
      </c>
      <c r="R11" s="40">
        <v>3</v>
      </c>
      <c r="S11" s="40">
        <v>3</v>
      </c>
      <c r="T11" s="47">
        <v>0.66</v>
      </c>
      <c r="U11" s="40">
        <v>0.66</v>
      </c>
      <c r="V11" s="40">
        <v>1</v>
      </c>
      <c r="W11" s="48" t="s">
        <v>83</v>
      </c>
      <c r="X11" s="34"/>
    </row>
    <row r="12" spans="1:24" ht="83.4" customHeight="1" x14ac:dyDescent="0.3">
      <c r="A12" s="36" t="s">
        <v>29</v>
      </c>
      <c r="B12" s="37" t="s">
        <v>84</v>
      </c>
      <c r="C12" s="38" t="s">
        <v>85</v>
      </c>
      <c r="D12" s="39" t="s">
        <v>32</v>
      </c>
      <c r="E12" s="40" t="s">
        <v>33</v>
      </c>
      <c r="F12" s="41">
        <f>+[1]PyPI!F16</f>
        <v>0</v>
      </c>
      <c r="G12" s="41">
        <f>+[1]PyPI!G16</f>
        <v>123226.6</v>
      </c>
      <c r="H12" s="41">
        <f>+[1]PyPI!H16</f>
        <v>90485.5</v>
      </c>
      <c r="I12" s="41">
        <f t="shared" si="0"/>
        <v>90485.5</v>
      </c>
      <c r="J12" s="42">
        <v>59948.5</v>
      </c>
      <c r="K12" s="40" t="s">
        <v>56</v>
      </c>
      <c r="L12" s="43" t="s">
        <v>86</v>
      </c>
      <c r="M12" s="43" t="s">
        <v>87</v>
      </c>
      <c r="N12" s="44" t="s">
        <v>88</v>
      </c>
      <c r="O12" s="50" t="s">
        <v>60</v>
      </c>
      <c r="P12" s="44" t="s">
        <v>89</v>
      </c>
      <c r="Q12" s="46" t="s">
        <v>40</v>
      </c>
      <c r="R12" s="40">
        <v>1</v>
      </c>
      <c r="S12" s="40">
        <v>1</v>
      </c>
      <c r="T12" s="47">
        <v>0.55000000000000004</v>
      </c>
      <c r="U12" s="40">
        <v>0.45</v>
      </c>
      <c r="V12" s="40">
        <v>1</v>
      </c>
      <c r="W12" s="48" t="s">
        <v>90</v>
      </c>
      <c r="X12" s="34"/>
    </row>
    <row r="13" spans="1:24" ht="82.8" customHeight="1" x14ac:dyDescent="0.3">
      <c r="A13" s="36" t="s">
        <v>29</v>
      </c>
      <c r="B13" s="37" t="s">
        <v>91</v>
      </c>
      <c r="C13" s="38" t="s">
        <v>92</v>
      </c>
      <c r="D13" s="39" t="s">
        <v>32</v>
      </c>
      <c r="E13" s="40" t="s">
        <v>33</v>
      </c>
      <c r="F13" s="41">
        <f>+[1]PyPI!F17</f>
        <v>418067.27</v>
      </c>
      <c r="G13" s="41">
        <f>+[1]PyPI!G17</f>
        <v>592475.37</v>
      </c>
      <c r="H13" s="41">
        <f>+[1]PyPI!H17</f>
        <v>200905.45</v>
      </c>
      <c r="I13" s="41">
        <f t="shared" si="0"/>
        <v>200905.45</v>
      </c>
      <c r="J13" s="42">
        <v>200905.45</v>
      </c>
      <c r="K13" s="40" t="s">
        <v>56</v>
      </c>
      <c r="L13" s="43" t="s">
        <v>93</v>
      </c>
      <c r="M13" s="43" t="s">
        <v>94</v>
      </c>
      <c r="N13" s="44" t="s">
        <v>95</v>
      </c>
      <c r="O13" s="50" t="s">
        <v>60</v>
      </c>
      <c r="P13" s="44" t="s">
        <v>96</v>
      </c>
      <c r="Q13" s="46" t="s">
        <v>40</v>
      </c>
      <c r="R13" s="40">
        <v>3</v>
      </c>
      <c r="S13" s="40">
        <v>3</v>
      </c>
      <c r="T13" s="47">
        <v>0</v>
      </c>
      <c r="U13" s="40">
        <v>0</v>
      </c>
      <c r="V13" s="40">
        <v>3</v>
      </c>
      <c r="W13" s="48" t="s">
        <v>97</v>
      </c>
      <c r="X13" s="34"/>
    </row>
    <row r="14" spans="1:24" ht="62.4" customHeight="1" x14ac:dyDescent="0.3">
      <c r="A14" s="36" t="s">
        <v>29</v>
      </c>
      <c r="B14" s="37" t="s">
        <v>98</v>
      </c>
      <c r="C14" s="38" t="s">
        <v>99</v>
      </c>
      <c r="D14" s="39" t="s">
        <v>32</v>
      </c>
      <c r="E14" s="40" t="s">
        <v>33</v>
      </c>
      <c r="F14" s="41">
        <f>+[1]PyPI!F18</f>
        <v>2950618.26</v>
      </c>
      <c r="G14" s="41">
        <f>+[1]PyPI!G18</f>
        <v>5096374.42</v>
      </c>
      <c r="H14" s="41">
        <f>+[1]PyPI!H18</f>
        <v>2073498.57</v>
      </c>
      <c r="I14" s="41">
        <f t="shared" si="0"/>
        <v>2073498.57</v>
      </c>
      <c r="J14" s="42">
        <v>2050703.06</v>
      </c>
      <c r="K14" s="40" t="s">
        <v>56</v>
      </c>
      <c r="L14" s="51" t="s">
        <v>100</v>
      </c>
      <c r="M14" s="43" t="s">
        <v>101</v>
      </c>
      <c r="N14" s="44" t="s">
        <v>102</v>
      </c>
      <c r="O14" s="50" t="s">
        <v>60</v>
      </c>
      <c r="P14" s="44" t="s">
        <v>89</v>
      </c>
      <c r="Q14" s="52" t="s">
        <v>40</v>
      </c>
      <c r="R14" s="40">
        <v>1</v>
      </c>
      <c r="S14" s="40">
        <v>1</v>
      </c>
      <c r="T14" s="47">
        <v>0.55000000000000004</v>
      </c>
      <c r="U14" s="40">
        <v>0.45</v>
      </c>
      <c r="V14" s="40">
        <v>1</v>
      </c>
      <c r="W14" s="48" t="s">
        <v>90</v>
      </c>
      <c r="X14" s="34"/>
    </row>
    <row r="15" spans="1:24" ht="84.6" customHeight="1" x14ac:dyDescent="0.3">
      <c r="A15" s="36" t="s">
        <v>29</v>
      </c>
      <c r="B15" s="37" t="s">
        <v>103</v>
      </c>
      <c r="C15" s="38" t="s">
        <v>104</v>
      </c>
      <c r="D15" s="39" t="s">
        <v>32</v>
      </c>
      <c r="E15" s="40" t="s">
        <v>33</v>
      </c>
      <c r="F15" s="41">
        <f>+[1]PyPI!F19</f>
        <v>283500</v>
      </c>
      <c r="G15" s="41">
        <f>+[1]PyPI!G19</f>
        <v>283500</v>
      </c>
      <c r="H15" s="41">
        <f>+[1]PyPI!H19</f>
        <v>108000</v>
      </c>
      <c r="I15" s="41">
        <f t="shared" si="0"/>
        <v>108000</v>
      </c>
      <c r="J15" s="42">
        <v>63000</v>
      </c>
      <c r="K15" s="40" t="s">
        <v>56</v>
      </c>
      <c r="L15" s="43" t="s">
        <v>105</v>
      </c>
      <c r="M15" s="43" t="s">
        <v>106</v>
      </c>
      <c r="N15" s="44" t="s">
        <v>107</v>
      </c>
      <c r="O15" s="50" t="s">
        <v>60</v>
      </c>
      <c r="P15" s="44" t="s">
        <v>89</v>
      </c>
      <c r="Q15" s="46" t="s">
        <v>40</v>
      </c>
      <c r="R15" s="40">
        <v>1</v>
      </c>
      <c r="S15" s="40">
        <v>1</v>
      </c>
      <c r="T15" s="47">
        <v>0.45</v>
      </c>
      <c r="U15" s="40">
        <v>0.4</v>
      </c>
      <c r="V15" s="40">
        <v>1</v>
      </c>
      <c r="W15" s="48" t="s">
        <v>90</v>
      </c>
      <c r="X15" s="34"/>
    </row>
    <row r="16" spans="1:24" ht="84" customHeight="1" x14ac:dyDescent="0.3">
      <c r="A16" s="36" t="s">
        <v>29</v>
      </c>
      <c r="B16" s="37" t="s">
        <v>108</v>
      </c>
      <c r="C16" s="38" t="s">
        <v>109</v>
      </c>
      <c r="D16" s="39" t="s">
        <v>32</v>
      </c>
      <c r="E16" s="40" t="s">
        <v>33</v>
      </c>
      <c r="F16" s="41">
        <f>+[1]PyPI!F20</f>
        <v>1458074.58</v>
      </c>
      <c r="G16" s="41">
        <f>+[1]PyPI!G20</f>
        <v>2754088.95</v>
      </c>
      <c r="H16" s="41">
        <f>+[1]PyPI!H20</f>
        <v>1148228.47</v>
      </c>
      <c r="I16" s="41">
        <f t="shared" si="0"/>
        <v>1148228.47</v>
      </c>
      <c r="J16" s="42">
        <v>1127418.1000000001</v>
      </c>
      <c r="K16" s="40" t="s">
        <v>56</v>
      </c>
      <c r="L16" s="43" t="s">
        <v>110</v>
      </c>
      <c r="M16" s="43" t="s">
        <v>111</v>
      </c>
      <c r="N16" s="44" t="s">
        <v>112</v>
      </c>
      <c r="O16" s="50" t="s">
        <v>60</v>
      </c>
      <c r="P16" s="44" t="s">
        <v>96</v>
      </c>
      <c r="Q16" s="46" t="s">
        <v>40</v>
      </c>
      <c r="R16" s="40">
        <v>8</v>
      </c>
      <c r="S16" s="40">
        <v>8</v>
      </c>
      <c r="T16" s="47">
        <v>0.25</v>
      </c>
      <c r="U16" s="40">
        <v>0.25</v>
      </c>
      <c r="V16" s="40">
        <v>8</v>
      </c>
      <c r="W16" s="48" t="s">
        <v>113</v>
      </c>
      <c r="X16" s="34"/>
    </row>
    <row r="17" spans="1:24" ht="88.2" customHeight="1" x14ac:dyDescent="0.3">
      <c r="A17" s="36" t="s">
        <v>29</v>
      </c>
      <c r="B17" s="37" t="s">
        <v>114</v>
      </c>
      <c r="C17" s="38" t="s">
        <v>115</v>
      </c>
      <c r="D17" s="39" t="s">
        <v>32</v>
      </c>
      <c r="E17" s="40" t="s">
        <v>33</v>
      </c>
      <c r="F17" s="41">
        <f>+[1]PyPI!F21</f>
        <v>4000</v>
      </c>
      <c r="G17" s="41">
        <f>+[1]PyPI!G21</f>
        <v>124698.72</v>
      </c>
      <c r="H17" s="41">
        <f>+[1]PyPI!H21</f>
        <v>80857.8</v>
      </c>
      <c r="I17" s="41">
        <f t="shared" si="0"/>
        <v>80857.8</v>
      </c>
      <c r="J17" s="42">
        <v>79233.8</v>
      </c>
      <c r="K17" s="40" t="s">
        <v>56</v>
      </c>
      <c r="L17" s="43" t="s">
        <v>110</v>
      </c>
      <c r="M17" s="43" t="s">
        <v>116</v>
      </c>
      <c r="N17" s="44" t="s">
        <v>117</v>
      </c>
      <c r="O17" s="50" t="s">
        <v>60</v>
      </c>
      <c r="P17" s="44" t="s">
        <v>118</v>
      </c>
      <c r="Q17" s="46" t="s">
        <v>40</v>
      </c>
      <c r="R17" s="40">
        <v>1</v>
      </c>
      <c r="S17" s="40">
        <v>1</v>
      </c>
      <c r="T17" s="47">
        <v>0.45</v>
      </c>
      <c r="U17" s="40">
        <v>0.35</v>
      </c>
      <c r="V17" s="40">
        <v>1</v>
      </c>
      <c r="W17" s="48" t="s">
        <v>119</v>
      </c>
      <c r="X17" s="34"/>
    </row>
    <row r="18" spans="1:24" ht="109.8" customHeight="1" x14ac:dyDescent="0.3">
      <c r="A18" s="36" t="s">
        <v>29</v>
      </c>
      <c r="B18" s="37" t="s">
        <v>120</v>
      </c>
      <c r="C18" s="38" t="s">
        <v>121</v>
      </c>
      <c r="D18" s="39" t="s">
        <v>32</v>
      </c>
      <c r="E18" s="40" t="s">
        <v>33</v>
      </c>
      <c r="F18" s="41">
        <f>+[1]PyPI!F22</f>
        <v>25500</v>
      </c>
      <c r="G18" s="41">
        <f>+[1]PyPI!G22</f>
        <v>50500</v>
      </c>
      <c r="H18" s="41">
        <f>+[1]PyPI!H22</f>
        <v>4586.34</v>
      </c>
      <c r="I18" s="41">
        <f t="shared" si="0"/>
        <v>4586.34</v>
      </c>
      <c r="J18" s="42">
        <v>4586.34</v>
      </c>
      <c r="K18" s="40" t="s">
        <v>56</v>
      </c>
      <c r="L18" s="51" t="s">
        <v>122</v>
      </c>
      <c r="M18" s="43" t="s">
        <v>123</v>
      </c>
      <c r="N18" s="44" t="s">
        <v>124</v>
      </c>
      <c r="O18" s="50" t="s">
        <v>60</v>
      </c>
      <c r="P18" s="44" t="s">
        <v>125</v>
      </c>
      <c r="Q18" s="46" t="s">
        <v>40</v>
      </c>
      <c r="R18" s="40">
        <v>1</v>
      </c>
      <c r="S18" s="40">
        <v>1</v>
      </c>
      <c r="T18" s="47">
        <v>0.55000000000000004</v>
      </c>
      <c r="U18" s="40">
        <v>0.35</v>
      </c>
      <c r="V18" s="40">
        <v>1</v>
      </c>
      <c r="W18" s="48" t="s">
        <v>126</v>
      </c>
      <c r="X18" s="34"/>
    </row>
    <row r="19" spans="1:24" ht="82.2" customHeight="1" x14ac:dyDescent="0.3">
      <c r="A19" s="36" t="s">
        <v>29</v>
      </c>
      <c r="B19" s="37" t="s">
        <v>127</v>
      </c>
      <c r="C19" s="38" t="s">
        <v>128</v>
      </c>
      <c r="D19" s="39" t="s">
        <v>32</v>
      </c>
      <c r="E19" s="40" t="s">
        <v>33</v>
      </c>
      <c r="F19" s="41">
        <f>+[1]PyPI!F23</f>
        <v>0</v>
      </c>
      <c r="G19" s="41">
        <f>+[1]PyPI!G23</f>
        <v>52500</v>
      </c>
      <c r="H19" s="41">
        <f>+[1]PyPI!H23</f>
        <v>45563</v>
      </c>
      <c r="I19" s="41">
        <f t="shared" si="0"/>
        <v>45563</v>
      </c>
      <c r="J19" s="42">
        <v>45563</v>
      </c>
      <c r="K19" s="40" t="s">
        <v>56</v>
      </c>
      <c r="L19" s="43" t="s">
        <v>79</v>
      </c>
      <c r="M19" s="43" t="s">
        <v>129</v>
      </c>
      <c r="N19" s="44" t="s">
        <v>130</v>
      </c>
      <c r="O19" s="50" t="s">
        <v>60</v>
      </c>
      <c r="P19" s="44" t="s">
        <v>131</v>
      </c>
      <c r="Q19" s="46" t="s">
        <v>40</v>
      </c>
      <c r="R19" s="40">
        <v>200</v>
      </c>
      <c r="S19" s="40">
        <v>200</v>
      </c>
      <c r="T19" s="47">
        <v>0.7</v>
      </c>
      <c r="U19" s="40">
        <v>0.7</v>
      </c>
      <c r="V19" s="40">
        <v>200</v>
      </c>
      <c r="W19" s="48" t="s">
        <v>132</v>
      </c>
      <c r="X19" s="34"/>
    </row>
    <row r="20" spans="1:24" ht="51" customHeight="1" x14ac:dyDescent="0.3">
      <c r="A20" s="36" t="s">
        <v>29</v>
      </c>
      <c r="B20" s="37" t="s">
        <v>133</v>
      </c>
      <c r="C20" s="38" t="s">
        <v>134</v>
      </c>
      <c r="D20" s="39" t="s">
        <v>32</v>
      </c>
      <c r="E20" s="40" t="s">
        <v>33</v>
      </c>
      <c r="F20" s="41">
        <f>+[1]PyPI!F24</f>
        <v>0</v>
      </c>
      <c r="G20" s="41">
        <f>+[1]PyPI!G24</f>
        <v>1002915.35</v>
      </c>
      <c r="H20" s="41">
        <f>+[1]PyPI!H24</f>
        <v>744623.1</v>
      </c>
      <c r="I20" s="41">
        <f t="shared" si="0"/>
        <v>744623.1</v>
      </c>
      <c r="J20" s="42">
        <v>734730.65</v>
      </c>
      <c r="K20" s="40" t="s">
        <v>56</v>
      </c>
      <c r="L20" s="43" t="s">
        <v>110</v>
      </c>
      <c r="M20" s="43" t="s">
        <v>135</v>
      </c>
      <c r="N20" s="44" t="s">
        <v>136</v>
      </c>
      <c r="O20" s="50" t="s">
        <v>60</v>
      </c>
      <c r="P20" s="44" t="s">
        <v>137</v>
      </c>
      <c r="Q20" s="46" t="s">
        <v>40</v>
      </c>
      <c r="R20" s="40">
        <v>8</v>
      </c>
      <c r="S20" s="40">
        <v>8</v>
      </c>
      <c r="T20" s="47">
        <v>0.125</v>
      </c>
      <c r="U20" s="40">
        <v>0.12</v>
      </c>
      <c r="V20" s="40">
        <v>8</v>
      </c>
      <c r="W20" s="48" t="s">
        <v>138</v>
      </c>
      <c r="X20" s="34"/>
    </row>
    <row r="21" spans="1:24" ht="62.4" customHeight="1" x14ac:dyDescent="0.3">
      <c r="A21" s="36" t="s">
        <v>139</v>
      </c>
      <c r="B21" s="37" t="s">
        <v>140</v>
      </c>
      <c r="C21" s="38" t="s">
        <v>141</v>
      </c>
      <c r="D21" s="39" t="s">
        <v>32</v>
      </c>
      <c r="E21" s="40" t="s">
        <v>33</v>
      </c>
      <c r="F21" s="41">
        <f>+[1]PyPI!F25</f>
        <v>0</v>
      </c>
      <c r="G21" s="41">
        <f>+[1]PyPI!G25</f>
        <v>35312737.950000003</v>
      </c>
      <c r="H21" s="41">
        <f>+[1]PyPI!H25</f>
        <v>4404202.55</v>
      </c>
      <c r="I21" s="41">
        <f t="shared" si="0"/>
        <v>4404202.55</v>
      </c>
      <c r="J21" s="42">
        <v>4404202.55</v>
      </c>
      <c r="K21" s="40" t="s">
        <v>56</v>
      </c>
      <c r="L21" s="51" t="s">
        <v>100</v>
      </c>
      <c r="M21" s="53" t="s">
        <v>142</v>
      </c>
      <c r="N21" s="44" t="s">
        <v>143</v>
      </c>
      <c r="O21" s="50" t="s">
        <v>60</v>
      </c>
      <c r="P21" s="44" t="s">
        <v>144</v>
      </c>
      <c r="Q21" s="46" t="s">
        <v>40</v>
      </c>
      <c r="R21" s="40">
        <v>5</v>
      </c>
      <c r="S21" s="40">
        <v>5</v>
      </c>
      <c r="T21" s="47">
        <v>0.2</v>
      </c>
      <c r="U21" s="40">
        <v>0.2</v>
      </c>
      <c r="V21" s="40">
        <v>5</v>
      </c>
      <c r="W21" s="48" t="s">
        <v>145</v>
      </c>
      <c r="X21" s="34"/>
    </row>
    <row r="22" spans="1:24" ht="15" thickBot="1" x14ac:dyDescent="0.35">
      <c r="A22" s="54"/>
      <c r="B22" s="55"/>
      <c r="C22" s="56"/>
      <c r="D22" s="56"/>
      <c r="E22" s="55"/>
      <c r="F22" s="57">
        <f>SUM(F5:F21)</f>
        <v>38719606.989999995</v>
      </c>
      <c r="G22" s="57">
        <f t="shared" ref="G22:J22" si="1">SUM(G5:G21)</f>
        <v>90721448.890000015</v>
      </c>
      <c r="H22" s="57">
        <f t="shared" si="1"/>
        <v>29500916.120000001</v>
      </c>
      <c r="I22" s="57">
        <f t="shared" si="1"/>
        <v>29500916.120000001</v>
      </c>
      <c r="J22" s="57">
        <f t="shared" si="1"/>
        <v>29363992.789999999</v>
      </c>
      <c r="K22" s="58"/>
      <c r="L22" s="58"/>
      <c r="M22" s="58"/>
      <c r="N22" s="58"/>
      <c r="O22" s="58"/>
      <c r="P22" s="59"/>
      <c r="Q22" s="59"/>
      <c r="R22" s="60"/>
      <c r="S22" s="60"/>
      <c r="T22" s="60"/>
      <c r="U22" s="60"/>
      <c r="V22" s="60"/>
      <c r="W22" s="61"/>
      <c r="X22" s="34"/>
    </row>
    <row r="23" spans="1:24" ht="15" thickTop="1" x14ac:dyDescent="0.3">
      <c r="A23" s="62"/>
      <c r="B23" s="63"/>
      <c r="C23" s="64"/>
      <c r="D23" s="64"/>
      <c r="E23" s="63"/>
      <c r="F23" s="63"/>
      <c r="G23" s="63"/>
      <c r="H23" s="63"/>
      <c r="I23" s="63"/>
      <c r="J23" s="63"/>
      <c r="K23" s="65"/>
      <c r="L23" s="65"/>
      <c r="M23" s="65"/>
      <c r="N23" s="65"/>
      <c r="O23" s="65"/>
      <c r="P23" s="66"/>
      <c r="Q23" s="66"/>
      <c r="R23" s="67"/>
      <c r="S23" s="67"/>
      <c r="T23" s="67"/>
      <c r="U23" s="67"/>
      <c r="V23" s="67"/>
      <c r="W23" s="68"/>
    </row>
    <row r="24" spans="1:24" x14ac:dyDescent="0.3">
      <c r="A24" s="69"/>
      <c r="B24" s="70"/>
      <c r="C24" s="71"/>
      <c r="D24" s="71"/>
      <c r="E24" s="70"/>
      <c r="F24" s="70"/>
      <c r="G24" s="70"/>
      <c r="H24" s="70"/>
      <c r="I24" s="70"/>
      <c r="J24" s="70"/>
      <c r="K24" s="70"/>
      <c r="L24" s="70"/>
    </row>
    <row r="25" spans="1:24" x14ac:dyDescent="0.3">
      <c r="A25" s="73" t="s">
        <v>146</v>
      </c>
      <c r="B25" s="70"/>
      <c r="C25" s="71"/>
      <c r="D25" s="71"/>
      <c r="E25" s="70"/>
      <c r="F25" s="70"/>
      <c r="G25" s="70"/>
      <c r="H25" s="70"/>
      <c r="I25" s="70"/>
      <c r="J25" s="70"/>
      <c r="K25" s="70"/>
      <c r="L25" s="70"/>
    </row>
    <row r="26" spans="1:24" x14ac:dyDescent="0.3">
      <c r="A26" s="69"/>
      <c r="B26" s="70"/>
      <c r="C26" s="71"/>
      <c r="D26" s="71"/>
      <c r="E26" s="70"/>
      <c r="F26" s="70"/>
      <c r="G26" s="70"/>
      <c r="H26" s="70"/>
      <c r="I26" s="70"/>
      <c r="J26" s="70"/>
      <c r="K26" s="70"/>
      <c r="L26" s="70"/>
    </row>
  </sheetData>
  <mergeCells count="1">
    <mergeCell ref="U2:W2"/>
  </mergeCells>
  <printOptions horizontalCentered="1"/>
  <pageMargins left="0.11811023622047245" right="0.11811023622047245" top="0.35433070866141736" bottom="0.15748031496062992" header="0.31496062992125984" footer="0.31496062992125984"/>
  <pageSetup scale="3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2019-07-19T20:15:18Z</cp:lastPrinted>
  <dcterms:created xsi:type="dcterms:W3CDTF">2019-07-19T20:13:54Z</dcterms:created>
  <dcterms:modified xsi:type="dcterms:W3CDTF">2019-07-19T20:16:26Z</dcterms:modified>
</cp:coreProperties>
</file>